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ed0a87be3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23b6782d24ed4850"/>
    <x:sheet xmlns:r="http://schemas.openxmlformats.org/officeDocument/2006/relationships" name="สรุป" sheetId="2" r:id="R5b69b04d90f4493e"/>
    <x:sheet xmlns:r="http://schemas.openxmlformats.org/officeDocument/2006/relationships" name="ข้อมูลสะอาด" sheetId="3" r:id="Rb038b32c8f5a44c0"/>
    <x:sheet xmlns:r="http://schemas.openxmlformats.org/officeDocument/2006/relationships" name="ข้อมูลดิบและกติกา" sheetId="4" r:id="Rd0568ddfadb24e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"/>
    <x:numFmt numFmtId="202" formatCode="0.0%"/>
  </x:numFmts>
  <x:fonts count="5">
    <x:font>
      <x:sz val="11"/>
      <x:name val="Carlito"/>
    </x:font>
    <x:font>
      <x:sz val="11"/>
      <x:color rgb="FF17334A"/>
      <x:name val="Arial"/>
    </x:font>
    <x:font>
      <x:b/>
      <x:sz val="16"/>
      <x:color rgb="FF17334A"/>
      <x:name val="Arial"/>
    </x:font>
    <x:font>
      <x:b/>
      <x:sz val="11"/>
      <x:color rgb="FF17334A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1E0"/>
      </x:patternFill>
    </x:fill>
    <x:fill>
      <x:patternFill patternType="solid">
        <x:fgColor rgb="FF17334A"/>
      </x:patternFill>
    </x:fill>
    <x:fill>
      <x:patternFill patternType="solid">
        <x:fgColor rgb="FFFFF7DF"/>
      </x:patternFill>
    </x:fill>
    <x:fill>
      <x:patternFill patternType="solid">
        <x:fgColor rgb="FFEDF4F9"/>
      </x:patternFill>
    </x:fill>
  </x:fills>
  <x:borders count="2">
    <x:border/>
    <x:border>
      <x:bottom style="thin">
        <x:color rgb="FFD5E0E8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201" fontId="3" fillId="5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/>
    </x:xf>
    <x:xf numFmtId="202" fontId="3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  <x:dxfs count="5">
    <x:dxf>
      <x:font>
        <x:color rgb="FF8E4D16"/>
      </x:font>
      <x:fill>
        <x:patternFill patternType="solid">
          <x:bgColor rgb="FFFBE7D1"/>
        </x:patternFill>
      </x:fill>
    </x:dxf>
    <x:dxf>
      <x:font>
        <x:color rgb="FF57616E"/>
      </x:font>
      <x:fill>
        <x:patternFill patternType="solid">
          <x:bgColor rgb="FFEEF0F3"/>
        </x:patternFill>
      </x:fill>
    </x:dxf>
    <x:dxf>
      <x:font>
        <x:b/>
        <x:color rgb="FFA52525"/>
      </x:font>
      <x:fill>
        <x:patternFill patternType="solid">
          <x:bgColor rgb="FFFCE5E5"/>
        </x:patternFill>
      </x:fill>
    </x:dxf>
    <x:dxf>
      <x:font>
        <x:b/>
        <x:color rgb="FFA52525"/>
      </x:font>
      <x:fill>
        <x:patternFill patternType="solid">
          <x:bgColor rgb="FFFCE5E5"/>
        </x:patternFill>
      </x:fill>
    </x:dxf>
    <x:dxf>
      <x:font>
        <x:b/>
        <x:color rgb="FFA52525"/>
      </x:font>
      <x:fill>
        <x:patternFill patternType="solid">
          <x:bgColor rgb="FFFCE5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d7293c8434544" /><Relationship Type="http://schemas.openxmlformats.org/officeDocument/2006/relationships/theme" Target="/xl/theme/theme1.xml" Id="R2358cfa827724773" /><Relationship Type="http://schemas.openxmlformats.org/officeDocument/2006/relationships/sharedStrings" Target="/xl/sharedStrings.xml" Id="R28682d03342f4bc3" /><Relationship Type="http://schemas.openxmlformats.org/officeDocument/2006/relationships/worksheet" Target="/xl/worksheets/sheet1.xml" Id="R23b6782d24ed4850" /><Relationship Type="http://schemas.openxmlformats.org/officeDocument/2006/relationships/worksheet" Target="/xl/worksheets/sheet2.xml" Id="R5b69b04d90f4493e" /><Relationship Type="http://schemas.openxmlformats.org/officeDocument/2006/relationships/worksheet" Target="/xl/worksheets/sheet3.xml" Id="Rb038b32c8f5a44c0" /><Relationship Type="http://schemas.openxmlformats.org/officeDocument/2006/relationships/worksheet" Target="/xl/worksheets/sheet4.xml" Id="Rd0568ddfadb24ef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78d8ce330af472f" /></Relationships>
</file>

<file path=xl/drawings/charts/chart1.xml><?xml version="1.0" encoding="utf-8"?>
<c:chartSpace xmlns:a="http://schemas.openxmlformats.org/drawingml/2006/main" xmlns:c="http://schemas.openxmlformats.org/drawingml/2006/chart">
  <c:lang val="en-US"/>
  <c:roundedCorners val="0"/>
  <c:chart>
    <c:title>
      <c:tx>
        <c:rich>
          <a:bodyPr/>
          <a:lstStyle/>
          <a:p>
            <a:r>
              <a:rPr sz="1050">
                <a:latin typeface="Arial"/>
                <a:ea typeface="Arial"/>
                <a:cs typeface="Arial"/>
              </a:rPr>
              <a:t>ยอดขายตามช่องทาง (บาท)</a:t>
            </a:r>
          </a:p>
        </c:rich>
      </c:tx>
      <c:overlay val="0"/>
      <c:txPr>
        <a:bodyPr anchorCtr="1"/>
        <a:lstStyle/>
        <a:p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ยอดขาย (บาท)</c:v>
          </c:tx>
          <c:spPr>
            <a:solidFill>
              <a:srgbClr val="2563A6"/>
            </a:solidFill>
          </c:spPr>
          <c:cat>
            <c:strRef>
              <c:f>'สรุป'!$A$14:$A$15</c:f>
              <c:strCache>
                <c:ptCount val="2"/>
                <c:pt idx="0">
                  <c:v>LINE</c:v>
                </c:pt>
                <c:pt idx="1">
                  <c:v>เว็บไซต์</c:v>
                </c:pt>
              </c:strCache>
            </c:strRef>
          </c:cat>
          <c:val>
            <c:numRef>
              <c:f>'สรุป'!$B$14:$B$15</c:f>
              <c:numCache>
                <c:formatCode>#,##0</c:formatCode>
                <c:ptCount val="2"/>
                <c:pt idx="0">
                  <c:v>750</c:v>
                </c:pt>
                <c:pt idx="1">
                  <c:v>450</c:v>
                </c:pt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anchorCtr="1"/>
          <a:lstStyle/>
          <a:p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anchorCtr="1"/>
          <a:lstStyle/>
          <a:p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5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78d8ce330af472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ae5338119334e19" /></Relationships>
</file>

<file path=xl/worksheets/sheet1.xml><?xml version="1.0" encoding="utf-8"?>
<x:worksheet xmlns:x="http://schemas.openxmlformats.org/spreadsheetml/2006/main">
  <x:sheetPr>
    <x:tabColor rgb="FF7D8B99"/>
  </x:sheetPr>
  <x:sheetViews>
    <x:sheetView showGridLines="0" workbookViewId="0"/>
  </x:sheetViews>
  <x:sheetFormatPr defaultRowHeight="15"/>
  <x:cols>
    <x:col min="1" max="1" width="24" hidden="0" customWidth="1"/>
    <x:col min="2" max="2" width="113" hidden="0" customWidth="1"/>
  </x:cols>
  <x:sheetData>
    <x:row r="1" ht="26" customHeight="1">
      <x:c r="A1" s="2"/>
      <x:c r="B1" s="2"/>
    </x:row>
    <x:row r="2" ht="26" customHeight="1">
      <x:c r="A2" s="3" t="str">
        <x:v>แบบฝึก Excel: ล้างข้อมูลและสรุปยอดขาย</x:v>
      </x:c>
      <x:c r="B2" s="2"/>
    </x:row>
    <x:row r="3" ht="26" customHeight="1">
      <x:c r="A3" s="4"/>
      <x:c r="B3" s="4"/>
    </x:row>
    <x:row r="4" ht="26" customHeight="1">
      <x:c r="A4" s="2"/>
      <x:c r="B4" s="2"/>
    </x:row>
    <x:row r="5" ht="35" customHeight="1">
      <x:c r="A5" s="5" t="str">
        <x:v>สถานะตัวอย่าง</x:v>
      </x:c>
      <x:c r="B5" s="6" t="str">
        <x:v>ข้อมูลสมมติสำหรับฝึก ไม่ใช่งานลูกค้าจริง และไม่ใช่แพ็กเกจบริการเต็มของผู้ขาย</x:v>
      </x:c>
    </x:row>
    <x:row r="6" ht="26" customHeight="1">
      <x:c r="A6" s="2"/>
      <x:c r="B6" s="2"/>
    </x:row>
    <x:row r="7" ht="26" customHeight="1">
      <x:c r="A7" s="7" t="str">
        <x:v>ฝึกทำอะไร</x:v>
      </x:c>
      <x:c r="B7" s="8" t="str">
        <x:v>แปลงรายการขาย 6 แถวให้เป็นข้อมูลสะอาด พร้อมสรุปยอดตามช่องทางและกราฟที่แก้ไขได้</x:v>
      </x:c>
    </x:row>
    <x:row r="8" ht="26" customHeight="1">
      <x:c r="A8" s="7" t="str">
        <x:v>ช่วงข้อมูล</x:v>
      </x:c>
      <x:c r="B8" s="8" t="str">
        <x:v>1–3 กันยายน 2026 จำนวนเงินใช้หน่วยบาท</x:v>
      </x:c>
    </x:row>
    <x:row r="9" ht="42" customHeight="1">
      <x:c r="A9" s="7" t="str">
        <x:v>กติกาแถวซ้ำ</x:v>
      </x:c>
      <x:c r="B9" s="8" t="str">
        <x:v>ใช้รหัสออเดอร์เป็นกุญแจ เก็บรายการแรกตามลำดับข้อมูลเดิม ตัวอย่างนี้ A101 ซ้ำเหมือนกันทุกช่อง</x:v>
      </x:c>
    </x:row>
    <x:row r="10" ht="26" customHeight="1">
      <x:c r="A10" s="7" t="str">
        <x:v>กติกาสถานะ</x:v>
      </x:c>
      <x:c r="B10" s="8" t="str">
        <x:v>นำเฉพาะ paid มาสรุป ตัด cancelled หลังตรวจแถวซ้ำ</x:v>
      </x:c>
    </x:row>
    <x:row r="11" ht="26" customHeight="1">
      <x:c r="A11" s="7" t="str">
        <x:v>นิยามยอด</x:v>
      </x:c>
      <x:c r="B11" s="8" t="str">
        <x:v>จำนวน × ราคาต่อหน่วย ไม่มีการคำนวณส่วนลด ค่าจัดส่ง ภาษี ต้นทุน หรือกำไร</x:v>
      </x:c>
    </x:row>
    <x:row r="12" ht="26" customHeight="1">
      <x:c r="A12" s="7" t="str">
        <x:v>หน้าที่ของ AI</x:v>
      </x:c>
      <x:c r="B12" s="8" t="str">
        <x:v>ช่วยร่างสูตร เสนอกติกา จัดตาราง และทำกราฟจากข้อมูลที่ให้</x:v>
      </x:c>
    </x:row>
    <x:row r="13" ht="26" customHeight="1">
      <x:c r="A13" s="7" t="str">
        <x:v>หน้าที่ของคน</x:v>
      </x:c>
      <x:c r="B13" s="8" t="str">
        <x:v>ยืนยันกติกากับผู้ว่าจ้าง ตรวจแถวซ้ำและสถานะ แล้วเทียบยอดก่อนส่งงาน</x:v>
      </x:c>
    </x:row>
    <x:row r="14" ht="26" customHeight="1">
      <x:c r="A14" s="7" t="str">
        <x:v>วิธีตรวจ</x:v>
      </x:c>
      <x:c r="B14" s="8" t="str">
        <x:v>เปิดข้อมูลดิบและกติกา ดูผลจัดการแต่ละแถว แล้วเทียบยอดกับตารางกระทบยอดบนหน้าสรุป</x:v>
      </x:c>
    </x:row>
    <x:row r="15" ht="26" customHeight="1">
      <x:c r="A15" s="7" t="str">
        <x:v>วิธีทดลอง</x:v>
      </x:c>
      <x:c r="B15" s="8" t="str">
        <x:v>เปลี่ยนจำนวนหรือราคาในช่องสีเหลือง แล้วดูข้อมูลสะอาด ยอดรวม และกราฟคำนวณตาม</x:v>
      </x:c>
    </x:row>
    <x:row r="16" ht="26" customHeight="1">
      <x:c r="A16" s="7" t="str">
        <x:v>ขอบเขตสูตร</x:v>
      </x:c>
      <x:c r="B16" s="8" t="str">
        <x:v>รองรับข้อมูลดิบ 6 แถวตามแบบฝึกนี้ หากเพิ่มข้อมูลต้องขยายช่วงสูตรและตรวจผลใหม่</x:v>
      </x:c>
    </x:row>
    <x:row r="17" ht="42" customHeight="1">
      <x:c r="A17" s="7" t="str">
        <x:v>กรณีต้องหยุดตรวจ</x:v>
      </x:c>
      <x:c r="B17" s="8" t="str">
        <x:v>ถ้ารหัสเดียวกันแต่รายละเอียดต่างกัน ต้องให้คนตัดสินใจก่อนลบ ตัวอย่างนี้ไม่มีกรณีขัดแย้งดังกล่าว</x:v>
      </x:c>
    </x:row>
    <x:row r="18" ht="26" customHeight="1">
      <x:c r="A18" s="7" t="str">
        <x:v>โปรแกรมปลายทาง</x:v>
      </x:c>
      <x:c r="B18" s="8" t="str">
        <x:v>ส่งเป็น XLSX ไม่มีแมโครหรือการเชื่อมข้อมูลภายนอก ควรเปิดตรวจใน Excel ก่อนนำไปใช้จริง</x:v>
      </x:c>
    </x:row>
    <x:row r="19" ht="26" customHeight="1">
      <x:c r="A19" s="7" t="str">
        <x:v>ข้อจำกัดการทดสอบ</x:v>
      </x:c>
      <x:c r="B19" s="8" t="str">
        <x:v>ตรวจสูตรและการเปลี่ยนค่าในเครื่องมือสร้างไฟล์แล้ว ยังไม่ได้ทดสอบการคำนวณใน Microsoft Excel</x:v>
      </x:c>
    </x:row>
    <x:row r="20" ht="26" customHeight="1">
      <x:c r="A20" s="7" t="str">
        <x:v>ที่มาข้อมูล</x:v>
      </x:c>
      <x:c r="B20" s="8" t="str">
        <x:v>ชุดข้อมูลสมมติที่ระบุสำหรับแบบฝึกนี้ สร้างไฟล์วันที่ 9 กันยายน 2026</x:v>
      </x:c>
    </x:row>
    <x:row r="21" ht="26" customHeight="1">
      <x:c r="A21" s="2"/>
      <x:c r="B21" s="2"/>
    </x:row>
    <x:row r="22" ht="26" customHeight="1">
      <x:c r="A22" s="2"/>
      <x:c r="B22" s="2"/>
    </x:row>
    <x:row r="23" ht="26" customHeight="1">
      <x:c r="A23" s="2"/>
      <x:c r="B23" s="2"/>
    </x:row>
    <x:row r="24" ht="26" customHeight="1">
      <x:c r="A24" s="2"/>
      <x:c r="B24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34A"/>
  </x:sheetPr>
  <x:sheetViews>
    <x:sheetView showGridLines="0" workbookViewId="0"/>
  </x:sheetViews>
  <x:sheetFormatPr defaultRowHeight="15"/>
  <x:cols>
    <x:col min="1" max="1" width="33" hidden="0" customWidth="1"/>
    <x:col min="2" max="2" width="17" hidden="0" customWidth="1"/>
    <x:col min="3" max="3" width="17" hidden="0" customWidth="1"/>
    <x:col min="4" max="4" width="18" hidden="0" customWidth="1"/>
    <x:col min="5" max="5" width="4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  <x:col min="13" max="13" width="1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สรุปยอดขายหลังล้างข้อมูล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2" t="str">
        <x:v>ข้อมูลสมมติสำหรับฝึก 1–3 กันยายน 2026 หน่วย: บาท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30" customHeight="1">
      <x:c r="A6" s="11" t="str">
        <x:v>ตัวชี้วัด</x:v>
      </x:c>
      <x:c r="B6" s="11" t="str">
        <x:v>ผลลัพธ์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 ht="26" customHeight="1">
      <x:c r="A7" s="2" t="str">
        <x:v>ออเดอร์ที่เก็บ (รายการ)</x:v>
      </x:c>
      <x:c r="B7" s="15" t="n">
        <x:f>COUNT('ข้อมูลสะอาด'!A6:A11)</x:f>
        <x:v>4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26" customHeight="1">
      <x:c r="A8" s="2" t="str">
        <x:v>จำนวนสินค้า (หน่วย)</x:v>
      </x:c>
      <x:c r="B8" s="15" t="n">
        <x:f>SUM('ข้อมูลสะอาด'!F6:F11)</x:f>
        <x:v>5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26" customHeight="1">
      <x:c r="A9" s="19" t="str">
        <x:v>ยอดขายหลังล้าง (บาท)</x:v>
      </x:c>
      <x:c r="B9" s="20" t="n">
        <x:f>SUM('ข้อมูลสะอาด'!I6:I11)</x:f>
        <x:v>1200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</x:row>
    <x:row r="10" ht="26" customHeight="1">
      <x:c r="A10" s="2" t="str">
        <x:v>แถวที่ต้องตรวจเพิ่ม (แถว)</x:v>
      </x:c>
      <x:c r="B10" s="15" t="n">
        <x:f>COUNTIFS('ข้อมูลดิบและกติกา'!K6:K11,"ตรวจข้อมูล")+COUNTIFS('ข้อมูลดิบและกติกา'!K6:K11,"ตรวจสถานะ")</x:f>
        <x:v>0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</x:row>
    <x:row r="11" ht="26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0" customHeight="1">
      <x:c r="A13" s="11" t="str">
        <x:v>ช่องทาง</x:v>
      </x:c>
      <x:c r="B13" s="11" t="str">
        <x:v>ยอดขาย (บาท)</x:v>
      </x:c>
      <x:c r="C13" s="11" t="str">
        <x:v>ออเดอร์</x:v>
      </x:c>
      <x:c r="D13" s="11" t="str">
        <x:v>สัดส่วนยอดขาย</x:v>
      </x:c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6" customHeight="1">
      <x:c r="A14" s="2" t="str">
        <x:v>LINE</x:v>
      </x:c>
      <x:c r="B14" s="15" t="n">
        <x:f>SUMIFS('ข้อมูลสะอาด'!$I$6:$I$11,'ข้อมูลสะอาด'!$D$6:$D$11,A14)</x:f>
        <x:v>750</x:v>
      </x:c>
      <x:c r="C14" s="15" t="n">
        <x:f>COUNTIFS('ข้อมูลสะอาด'!$D$6:$D$11,A14)</x:f>
        <x:v>2</x:v>
      </x:c>
      <x:c r="D14" s="21" t="n">
        <x:f>IF($B$9=0,"n.a.",B14/$B$9)</x:f>
        <x:v>0.625</x:v>
      </x:c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6" customHeight="1">
      <x:c r="A15" s="2" t="str">
        <x:v>เว็บไซต์</x:v>
      </x:c>
      <x:c r="B15" s="15" t="n">
        <x:f>SUMIFS('ข้อมูลสะอาด'!$I$6:$I$11,'ข้อมูลสะอาด'!$D$6:$D$11,A15)</x:f>
        <x:v>450</x:v>
      </x:c>
      <x:c r="C15" s="15" t="n">
        <x:f>COUNTIFS('ข้อมูลสะอาด'!$D$6:$D$11,A15)</x:f>
        <x:v>2</x:v>
      </x:c>
      <x:c r="D15" s="21" t="n">
        <x:f>IF($B$9=0,"n.a.",B15/$B$9)</x:f>
        <x:v>0.375</x:v>
      </x:c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6" customHeight="1">
      <x:c r="A16" s="24" t="str">
        <x:v>รวม</x:v>
      </x:c>
      <x:c r="B16" s="25" t="n">
        <x:f>SUM(B14:B15)</x:f>
        <x:v>1200</x:v>
      </x:c>
      <x:c r="C16" s="25" t="n">
        <x:f>SUM(C14:C15)</x:f>
        <x:v>4</x:v>
      </x:c>
      <x:c r="D16" s="26" t="n">
        <x:f>IF($B$9=0,"n.a.",SUM(D14:D15))</x:f>
        <x:v>1</x:v>
      </x:c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30" customHeight="1">
      <x:c r="A20" s="11" t="str">
        <x:v>กระทบยอดจากข้อมูลดิบ</x:v>
      </x:c>
      <x:c r="B20" s="11" t="str">
        <x:v>จำนวนแถว</x:v>
      </x:c>
      <x:c r="C20" s="11" t="str">
        <x:v>ยอด (บาท)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  <x:row r="21" ht="26" customHeight="1">
      <x:c r="A21" s="2" t="str">
        <x:v>ข้อมูลดิบทั้งหมด</x:v>
      </x:c>
      <x:c r="B21" s="15" t="n">
        <x:f>COUNTA('ข้อมูลดิบและกติกา'!B6:B11)</x:f>
        <x:v>6</x:v>
      </x:c>
      <x:c r="C21" s="15" t="n">
        <x:f>SUM('ข้อมูลดิบและกติกา'!I6:I11)</x:f>
        <x:v>1800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</x:row>
    <x:row r="22" ht="26" customHeight="1">
      <x:c r="A22" s="2" t="str">
        <x:v>หักแถวซ้ำ</x:v>
      </x:c>
      <x:c r="B22" s="15" t="n">
        <x:f>COUNTIFS('ข้อมูลดิบและกติกา'!K6:K11,"ซ้ำ")</x:f>
        <x:v>1</x:v>
      </x:c>
      <x:c r="C22" s="15" t="n">
        <x:f>SUMIFS('ข้อมูลดิบและกติกา'!I6:I11,'ข้อมูลดิบและกติกา'!K6:K11,"ซ้ำ")</x:f>
        <x:v>450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</x:row>
    <x:row r="23" ht="26" customHeight="1">
      <x:c r="A23" s="2" t="str">
        <x:v>หักรายการยกเลิก</x:v>
      </x:c>
      <x:c r="B23" s="15" t="n">
        <x:f>COUNTIFS('ข้อมูลดิบและกติกา'!K6:K11,"ยกเลิก")</x:f>
        <x:v>1</x:v>
      </x:c>
      <x:c r="C23" s="15" t="n">
        <x:f>SUMIFS('ข้อมูลดิบและกติกา'!I6:I11,'ข้อมูลดิบและกติกา'!K6:K11,"ยกเลิก")</x:f>
        <x:v>150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</x:row>
    <x:row r="24" ht="26" customHeight="1">
      <x:c r="A24" s="17" t="str">
        <x:v>คงเหลือหลังตัดออก</x:v>
      </x:c>
      <x:c r="B24" s="18" t="n">
        <x:f>B21-SUM(B22:B23)</x:f>
        <x:v>4</x:v>
      </x:c>
      <x:c r="C24" s="18" t="n">
        <x:f>C21-SUM(C22:C23)</x:f>
        <x:v>1200</x:v>
      </x:c>
      <x:c r="D24" s="2"/>
      <x:c r="E24" s="2"/>
      <x:c r="F24" s="2"/>
      <x:c r="G24" s="2"/>
      <x:c r="H24" s="2"/>
      <x:c r="I24" s="2"/>
      <x:c r="J24" s="2"/>
      <x:c r="K24" s="2"/>
      <x:c r="L24" s="2"/>
      <x:c r="M24" s="2"/>
    </x:row>
    <x:row r="25" ht="26" customHeight="1">
      <x:c r="A25" s="2" t="str">
        <x:v>เทียบกับข้อมูลสะอาด</x:v>
      </x:c>
      <x:c r="B25" s="15" t="n">
        <x:f>B7</x:f>
        <x:v>4</x:v>
      </x:c>
      <x:c r="C25" s="15" t="n">
        <x:f>B9</x:f>
        <x:v>1200</x:v>
      </x:c>
      <x:c r="D25" s="2"/>
      <x:c r="E25" s="2"/>
      <x:c r="F25" s="2"/>
      <x:c r="G25" s="2"/>
      <x:c r="H25" s="2"/>
      <x:c r="I25" s="2"/>
      <x:c r="J25" s="2"/>
      <x:c r="K25" s="2"/>
      <x:c r="L25" s="2"/>
      <x:c r="M25" s="2"/>
    </x:row>
    <x:row r="26" ht="26" customHeight="1">
      <x:c r="A26" s="2" t="str">
        <x:v>ผลต่าง (ควรเป็น 0)</x:v>
      </x:c>
      <x:c r="B26" s="15" t="n">
        <x:f>B24-B25</x:f>
        <x:v>0</x:v>
      </x:c>
      <x:c r="C26" s="15" t="n">
        <x:f>C24-C25</x:f>
        <x:v>0</x:v>
      </x:c>
      <x:c r="D26" s="2"/>
      <x:c r="E26" s="2"/>
      <x:c r="F26" s="2"/>
      <x:c r="G26" s="2"/>
      <x:c r="H26" s="2"/>
      <x:c r="I26" s="2"/>
      <x:c r="J26" s="2"/>
      <x:c r="K26" s="2"/>
      <x:c r="L26" s="2"/>
      <x:c r="M26" s="2"/>
    </x:row>
    <x:row r="27" ht="26" customHeight="1">
      <x:c r="A27" s="2" t="str">
        <x:v>หมายเหตุ</x:v>
      </x:c>
      <x:c r="B27" s="27" t="str">
        <x:v>หากมีแถวต้องตรวจเพิ่ม ให้แก้ข้อมูลก่อนใช้ยอดสรุป</x:v>
      </x:c>
      <x:c r="C27" s="27"/>
      <x:c r="D27" s="27"/>
      <x:c r="E27" s="27"/>
      <x:c r="F27" s="27"/>
      <x:c r="G27" s="27"/>
      <x:c r="H27" s="27"/>
      <x:c r="I27" s="27"/>
      <x:c r="J27" s="27"/>
      <x:c r="K27" s="27"/>
      <x:c r="L27" s="27"/>
      <x:c r="M27" s="27"/>
    </x:row>
    <x:row r="28" ht="26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</x:row>
    <x:row r="29" ht="26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</x:row>
  </x:sheetData>
  <x:conditionalFormatting sqref="B10:B10">
    <x:cfRule type="cellIs" dxfId="3" priority="1" operator="greaterThan">
      <x:formula>0</x:formula>
    </x:cfRule>
  </x:conditionalFormatting>
  <x:conditionalFormatting sqref="B26:C26">
    <x:cfRule type="cellIs" dxfId="4" priority="2" operator="notEqual">
      <x:formula>0</x:formula>
    </x:cfRule>
  </x:conditionalFormatting>
  <x:pageMargins left="0.7" right="0.7" top="0.75" bottom="0.75" header="0.3" footer="0.3"/>
  <x:drawing xmlns:r="http://schemas.openxmlformats.org/officeDocument/2006/relationships" r:id="Raae5338119334e19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5" hidden="0" customWidth="1"/>
    <x:col min="5" max="5" width="15" hidden="0" customWidth="1"/>
    <x:col min="6" max="6" width="15" hidden="0" customWidth="1"/>
    <x:col min="7" max="7" width="23" hidden="0" customWidth="1"/>
    <x:col min="8" max="8" width="16" hidden="0" customWidth="1"/>
    <x:col min="9" max="9" width="2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รายการที่นำไปสรุป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26" customHeight="1">
      <x:c r="A4" s="2" t="str">
        <x:v>ข้อมูลสมมติสำหรับฝึก แถวจากต้นทางที่ผ่านกติกาเท่านั้น สูตรรองรับได้ 6 รายการ ช่องว่างท้ายตารางคือไม่มีรายการ</x:v>
      </x:c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11" t="str">
        <x:v>ลำดับต้นทาง</x:v>
      </x:c>
      <x:c r="B5" s="11" t="str">
        <x:v>รหัสออเดอร์</x:v>
      </x:c>
      <x:c r="C5" s="11" t="str">
        <x:v>วันที่</x:v>
      </x:c>
      <x:c r="D5" s="11" t="str">
        <x:v>ช่องทาง</x:v>
      </x:c>
      <x:c r="E5" s="11" t="str">
        <x:v>สินค้า</x:v>
      </x:c>
      <x:c r="F5" s="11" t="str">
        <x:v>จำนวน</x:v>
      </x:c>
      <x:c r="G5" s="11" t="str">
        <x:v>ราคา/หน่วย (บาท)</x:v>
      </x:c>
      <x:c r="H5" s="11" t="str">
        <x:v>สถานะ</x:v>
      </x:c>
      <x:c r="I5" s="11" t="str">
        <x:v>ยอดขาย (บาท)</x:v>
      </x:c>
    </x:row>
    <x:row r="6" ht="26" customHeight="1">
      <x:c r="A6" s="2" t="n">
        <x:f>IF(ROW()-5&lt;=MAX('ข้อมูลดิบและกติกา'!$M$6:$M$11),MATCH(ROW()-5,'ข้อมูลดิบและกติกา'!$M$6:$M$11,0),"")</x:f>
        <x:v>1</x:v>
      </x:c>
      <x:c r="B6" s="2" t="str">
        <x:f>IF($A6="","",INDEX('ข้อมูลดิบและกติกา'!$B$6:$B$11,$A6))</x:f>
        <x:v>A100</x:v>
      </x:c>
      <x:c r="C6" s="16" t="n">
        <x:f>IF($A6="","",INDEX('ข้อมูลดิบและกติกา'!$C$6:$C$11,$A6))</x:f>
        <x:v>46266</x:v>
      </x:c>
      <x:c r="D6" s="2" t="str">
        <x:f>IF($A6="","",INDEX('ข้อมูลดิบและกติกา'!$D$6:$D$11,$A6))</x:f>
        <x:v>เว็บไซต์</x:v>
      </x:c>
      <x:c r="E6" s="2" t="str">
        <x:f>IF($A6="","",INDEX('ข้อมูลดิบและกติกา'!$E$6:$E$11,$A6))</x:f>
        <x:v>สินค้าA</x:v>
      </x:c>
      <x:c r="F6" s="15" t="n">
        <x:f>IF($A6="","",INDEX('ข้อมูลดิบและกติกา'!$F$6:$F$11,$A6))</x:f>
        <x:v>2</x:v>
      </x:c>
      <x:c r="G6" s="15" t="n">
        <x:f>IF($A6="","",INDEX('ข้อมูลดิบและกติกา'!$G$6:$G$11,$A6))</x:f>
        <x:v>150</x:v>
      </x:c>
      <x:c r="H6" s="2" t="str">
        <x:f>IF($A6="","",INDEX('ข้อมูลดิบและกติกา'!$H$6:$H$11,$A6))</x:f>
        <x:v>paid</x:v>
      </x:c>
      <x:c r="I6" s="15" t="n">
        <x:f>IF($A6="","",INDEX('ข้อมูลดิบและกติกา'!$I$6:$I$11,$A6))</x:f>
        <x:v>300</x:v>
      </x:c>
    </x:row>
    <x:row r="7" ht="26" customHeight="1">
      <x:c r="A7" s="2" t="n">
        <x:f>IF(ROW()-5&lt;=MAX('ข้อมูลดิบและกติกา'!$M$6:$M$11),MATCH(ROW()-5,'ข้อมูลดิบและกติกา'!$M$6:$M$11,0),"")</x:f>
        <x:v>2</x:v>
      </x:c>
      <x:c r="B7" s="2" t="str">
        <x:f>IF($A7="","",INDEX('ข้อมูลดิบและกติกา'!$B$6:$B$11,$A7))</x:f>
        <x:v>A101</x:v>
      </x:c>
      <x:c r="C7" s="16" t="n">
        <x:f>IF($A7="","",INDEX('ข้อมูลดิบและกติกา'!$C$6:$C$11,$A7))</x:f>
        <x:v>46266</x:v>
      </x:c>
      <x:c r="D7" s="2" t="str">
        <x:f>IF($A7="","",INDEX('ข้อมูลดิบและกติกา'!$D$6:$D$11,$A7))</x:f>
        <x:v>LINE</x:v>
      </x:c>
      <x:c r="E7" s="2" t="str">
        <x:f>IF($A7="","",INDEX('ข้อมูลดิบและกติกา'!$E$6:$E$11,$A7))</x:f>
        <x:v>สินค้าB</x:v>
      </x:c>
      <x:c r="F7" s="15" t="n">
        <x:f>IF($A7="","",INDEX('ข้อมูลดิบและกติกา'!$F$6:$F$11,$A7))</x:f>
        <x:v>1</x:v>
      </x:c>
      <x:c r="G7" s="15" t="n">
        <x:f>IF($A7="","",INDEX('ข้อมูลดิบและกติกา'!$G$6:$G$11,$A7))</x:f>
        <x:v>450</x:v>
      </x:c>
      <x:c r="H7" s="2" t="str">
        <x:f>IF($A7="","",INDEX('ข้อมูลดิบและกติกา'!$H$6:$H$11,$A7))</x:f>
        <x:v>paid</x:v>
      </x:c>
      <x:c r="I7" s="15" t="n">
        <x:f>IF($A7="","",INDEX('ข้อมูลดิบและกติกา'!$I$6:$I$11,$A7))</x:f>
        <x:v>450</x:v>
      </x:c>
    </x:row>
    <x:row r="8" ht="26" customHeight="1">
      <x:c r="A8" s="2" t="n">
        <x:f>IF(ROW()-5&lt;=MAX('ข้อมูลดิบและกติกา'!$M$6:$M$11),MATCH(ROW()-5,'ข้อมูลดิบและกติกา'!$M$6:$M$11,0),"")</x:f>
        <x:v>5</x:v>
      </x:c>
      <x:c r="B8" s="2" t="str">
        <x:f>IF($A8="","",INDEX('ข้อมูลดิบและกติกา'!$B$6:$B$11,$A8))</x:f>
        <x:v>A103</x:v>
      </x:c>
      <x:c r="C8" s="16" t="n">
        <x:f>IF($A8="","",INDEX('ข้อมูลดิบและกติกา'!$C$6:$C$11,$A8))</x:f>
        <x:v>46267</x:v>
      </x:c>
      <x:c r="D8" s="2" t="str">
        <x:f>IF($A8="","",INDEX('ข้อมูลดิบและกติกา'!$D$6:$D$11,$A8))</x:f>
        <x:v>เว็บไซต์</x:v>
      </x:c>
      <x:c r="E8" s="2" t="str">
        <x:f>IF($A8="","",INDEX('ข้อมูลดิบและกติกา'!$E$6:$E$11,$A8))</x:f>
        <x:v>สินค้าA</x:v>
      </x:c>
      <x:c r="F8" s="15" t="n">
        <x:f>IF($A8="","",INDEX('ข้อมูลดิบและกติกา'!$F$6:$F$11,$A8))</x:f>
        <x:v>1</x:v>
      </x:c>
      <x:c r="G8" s="15" t="n">
        <x:f>IF($A8="","",INDEX('ข้อมูลดิบและกติกา'!$G$6:$G$11,$A8))</x:f>
        <x:v>150</x:v>
      </x:c>
      <x:c r="H8" s="2" t="str">
        <x:f>IF($A8="","",INDEX('ข้อมูลดิบและกติกา'!$H$6:$H$11,$A8))</x:f>
        <x:v>paid</x:v>
      </x:c>
      <x:c r="I8" s="15" t="n">
        <x:f>IF($A8="","",INDEX('ข้อมูลดิบและกติกา'!$I$6:$I$11,$A8))</x:f>
        <x:v>150</x:v>
      </x:c>
    </x:row>
    <x:row r="9" ht="26" customHeight="1">
      <x:c r="A9" s="2" t="n">
        <x:f>IF(ROW()-5&lt;=MAX('ข้อมูลดิบและกติกา'!$M$6:$M$11),MATCH(ROW()-5,'ข้อมูลดิบและกติกา'!$M$6:$M$11,0),"")</x:f>
        <x:v>6</x:v>
      </x:c>
      <x:c r="B9" s="2" t="str">
        <x:f>IF($A9="","",INDEX('ข้อมูลดิบและกติกา'!$B$6:$B$11,$A9))</x:f>
        <x:v>A104</x:v>
      </x:c>
      <x:c r="C9" s="16" t="n">
        <x:f>IF($A9="","",INDEX('ข้อมูลดิบและกติกา'!$C$6:$C$11,$A9))</x:f>
        <x:v>46268</x:v>
      </x:c>
      <x:c r="D9" s="2" t="str">
        <x:f>IF($A9="","",INDEX('ข้อมูลดิบและกติกา'!$D$6:$D$11,$A9))</x:f>
        <x:v>LINE</x:v>
      </x:c>
      <x:c r="E9" s="2" t="str">
        <x:f>IF($A9="","",INDEX('ข้อมูลดิบและกติกา'!$E$6:$E$11,$A9))</x:f>
        <x:v>สินค้าB</x:v>
      </x:c>
      <x:c r="F9" s="15" t="n">
        <x:f>IF($A9="","",INDEX('ข้อมูลดิบและกติกา'!$F$6:$F$11,$A9))</x:f>
        <x:v>1</x:v>
      </x:c>
      <x:c r="G9" s="15" t="n">
        <x:f>IF($A9="","",INDEX('ข้อมูลดิบและกติกา'!$G$6:$G$11,$A9))</x:f>
        <x:v>300</x:v>
      </x:c>
      <x:c r="H9" s="2" t="str">
        <x:f>IF($A9="","",INDEX('ข้อมูลดิบและกติกา'!$H$6:$H$11,$A9))</x:f>
        <x:v>paid</x:v>
      </x:c>
      <x:c r="I9" s="15" t="n">
        <x:f>IF($A9="","",INDEX('ข้อมูลดิบและกติกา'!$I$6:$I$11,$A9))</x:f>
        <x:v>300</x:v>
      </x:c>
    </x:row>
    <x:row r="10" ht="26" customHeight="1">
      <x:c r="A10" s="2" t="str">
        <x:f>IF(ROW()-5&lt;=MAX('ข้อมูลดิบและกติกา'!$M$6:$M$11),MATCH(ROW()-5,'ข้อมูลดิบและกติกา'!$M$6:$M$11,0),"")</x:f>
      </x:c>
      <x:c r="B10" s="2" t="str">
        <x:f>IF($A10="","",INDEX('ข้อมูลดิบและกติกา'!$B$6:$B$11,$A10))</x:f>
      </x:c>
      <x:c r="C10" s="16" t="str">
        <x:f>IF($A10="","",INDEX('ข้อมูลดิบและกติกา'!$C$6:$C$11,$A10))</x:f>
      </x:c>
      <x:c r="D10" s="2" t="str">
        <x:f>IF($A10="","",INDEX('ข้อมูลดิบและกติกา'!$D$6:$D$11,$A10))</x:f>
      </x:c>
      <x:c r="E10" s="2" t="str">
        <x:f>IF($A10="","",INDEX('ข้อมูลดิบและกติกา'!$E$6:$E$11,$A10))</x:f>
      </x:c>
      <x:c r="F10" s="15" t="str">
        <x:f>IF($A10="","",INDEX('ข้อมูลดิบและกติกา'!$F$6:$F$11,$A10))</x:f>
      </x:c>
      <x:c r="G10" s="15" t="str">
        <x:f>IF($A10="","",INDEX('ข้อมูลดิบและกติกา'!$G$6:$G$11,$A10))</x:f>
      </x:c>
      <x:c r="H10" s="2" t="str">
        <x:f>IF($A10="","",INDEX('ข้อมูลดิบและกติกา'!$H$6:$H$11,$A10))</x:f>
      </x:c>
      <x:c r="I10" s="15" t="str">
        <x:f>IF($A10="","",INDEX('ข้อมูลดิบและกติกา'!$I$6:$I$11,$A10))</x:f>
      </x:c>
    </x:row>
    <x:row r="11" ht="26" customHeight="1">
      <x:c r="A11" s="2" t="str">
        <x:f>IF(ROW()-5&lt;=MAX('ข้อมูลดิบและกติกา'!$M$6:$M$11),MATCH(ROW()-5,'ข้อมูลดิบและกติกา'!$M$6:$M$11,0),"")</x:f>
      </x:c>
      <x:c r="B11" s="2" t="str">
        <x:f>IF($A11="","",INDEX('ข้อมูลดิบและกติกา'!$B$6:$B$11,$A11))</x:f>
      </x:c>
      <x:c r="C11" s="16" t="str">
        <x:f>IF($A11="","",INDEX('ข้อมูลดิบและกติกา'!$C$6:$C$11,$A11))</x:f>
      </x:c>
      <x:c r="D11" s="2" t="str">
        <x:f>IF($A11="","",INDEX('ข้อมูลดิบและกติกา'!$D$6:$D$11,$A11))</x:f>
      </x:c>
      <x:c r="E11" s="2" t="str">
        <x:f>IF($A11="","",INDEX('ข้อมูลดิบและกติกา'!$E$6:$E$11,$A11))</x:f>
      </x:c>
      <x:c r="F11" s="15" t="str">
        <x:f>IF($A11="","",INDEX('ข้อมูลดิบและกติกา'!$F$6:$F$11,$A11))</x:f>
      </x:c>
      <x:c r="G11" s="15" t="str">
        <x:f>IF($A11="","",INDEX('ข้อมูลดิบและกติกา'!$G$6:$G$11,$A11))</x:f>
      </x:c>
      <x:c r="H11" s="2" t="str">
        <x:f>IF($A11="","",INDEX('ข้อมูลดิบและกติกา'!$H$6:$H$11,$A11))</x:f>
      </x:c>
      <x:c r="I11" s="15" t="str">
        <x:f>IF($A11="","",INDEX('ข้อมูลดิบและกติกา'!$I$6:$I$11,$A11))</x:f>
      </x:c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</x:row>
    <x:row r="14" ht="26" customHeight="1">
      <x:c r="A14" s="2" t="str">
        <x:v>ตรวจย้อนกลับได้จากลำดับต้นทาง ไม่ได้คัดลอกยอดสรุปมาใส่เป็นตัวเลขตายตัว</x:v>
      </x:c>
      <x:c r="B14" s="2"/>
      <x:c r="C14" s="2"/>
      <x:c r="D14" s="2"/>
      <x:c r="E14" s="2"/>
      <x:c r="F14" s="2"/>
      <x:c r="G14" s="2"/>
      <x:c r="H14" s="2"/>
      <x:c r="I14" s="2"/>
    </x:row>
    <x:row r="15" ht="26" customHeight="1">
      <x:c r="A15" s="2" t="str">
        <x:v>ทดลองเปลี่ยน A102 จาก cancelled เป็น paid ในข้อมูลดิบ แล้วสังเกตรายการนี้ปรากฏก่อน A103</x:v>
      </x:c>
      <x:c r="B15" s="2"/>
      <x:c r="C15" s="2"/>
      <x:c r="D15" s="2"/>
      <x:c r="E15" s="2"/>
      <x:c r="F15" s="2"/>
      <x:c r="G15" s="2"/>
      <x:c r="H15" s="2"/>
      <x:c r="I15" s="2"/>
    </x:row>
    <x:row r="16" ht="26" customHeight="1">
      <x:c r="A16" s="2"/>
      <x:c r="B16" s="2"/>
      <x:c r="C16" s="2"/>
      <x:c r="D16" s="2"/>
      <x:c r="E16" s="2"/>
      <x:c r="F16" s="2"/>
      <x:c r="G16" s="2"/>
      <x:c r="H16" s="2"/>
      <x:c r="I16" s="2"/>
    </x:row>
    <x:row r="17" ht="26" customHeight="1">
      <x:c r="A17" s="2"/>
      <x:c r="B17" s="2"/>
      <x:c r="C17" s="2"/>
      <x:c r="D17" s="2"/>
      <x:c r="E17" s="2"/>
      <x:c r="F17" s="2"/>
      <x:c r="G17" s="2"/>
      <x:c r="H17" s="2"/>
      <x:c r="I17" s="2"/>
    </x:row>
    <x:row r="18" ht="26" customHeight="1">
      <x:c r="A18" s="2"/>
      <x:c r="B18" s="2"/>
      <x:c r="C18" s="2"/>
      <x:c r="D18" s="2"/>
      <x:c r="E18" s="2"/>
      <x:c r="F18" s="2"/>
      <x:c r="G18" s="2"/>
      <x:c r="H18" s="2"/>
      <x:c r="I18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4" hidden="0" customWidth="1"/>
    <x:col min="5" max="5" width="14" hidden="0" customWidth="1"/>
    <x:col min="6" max="6" width="14" hidden="0" customWidth="1"/>
    <x:col min="7" max="7" width="23" hidden="0" customWidth="1"/>
    <x:col min="8" max="8" width="16" hidden="0" customWidth="1"/>
    <x:col min="9" max="9" width="20" hidden="0" customWidth="1"/>
    <x:col min="10" max="10" width="20" hidden="0" customWidth="1"/>
    <x:col min="11" max="11" width="18" hidden="0" customWidth="1"/>
    <x:col min="12" max="12" width="21" hidden="0" customWidth="1"/>
    <x:col min="13" max="13" width="21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s="3" t="str">
        <x:v>ข้อมูลต้นทางและผลจัดการรายแถว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6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6" customHeight="1">
      <x:c r="A4" s="2" t="str">
        <x:v>แหล่งข้อมูล: ข้อมูลสมมติสำหรับฝึก 6 แถว ช่องสีเหลืองเป็นข้อมูลต้นทาง คอลัมน์ I–M เป็นสูตร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30" customHeight="1">
      <x:c r="A5" s="11" t="str">
        <x:v>ลำดับต้นทาง</x:v>
      </x:c>
      <x:c r="B5" s="11" t="str">
        <x:v>รหัสออเดอร์</x:v>
      </x:c>
      <x:c r="C5" s="11" t="str">
        <x:v>วันที่</x:v>
      </x:c>
      <x:c r="D5" s="11" t="str">
        <x:v>ช่องทาง</x:v>
      </x:c>
      <x:c r="E5" s="11" t="str">
        <x:v>สินค้า</x:v>
      </x:c>
      <x:c r="F5" s="11" t="str">
        <x:v>จำนวน</x:v>
      </x:c>
      <x:c r="G5" s="11" t="str">
        <x:v>ราคา/หน่วย (บาท)</x:v>
      </x:c>
      <x:c r="H5" s="11" t="str">
        <x:v>สถานะ</x:v>
      </x:c>
      <x:c r="I5" s="11" t="str">
        <x:v>ยอดดิบ (บาท)</x:v>
      </x:c>
      <x:c r="J5" s="11" t="str">
        <x:v>พบรหัสครั้งที่</x:v>
      </x:c>
      <x:c r="K5" s="11" t="str">
        <x:v>ผลจัดการ</x:v>
      </x:c>
      <x:c r="L5" s="11" t="str">
        <x:v>ยอดที่เก็บ (บาท)</x:v>
      </x:c>
      <x:c r="M5" s="11" t="str">
        <x:v>ลำดับที่เก็บ</x:v>
      </x:c>
    </x:row>
    <x:row r="6" ht="26" customHeight="1">
      <x:c r="A6" s="12" t="n">
        <x:v>1</x:v>
      </x:c>
      <x:c r="B6" s="12" t="str">
        <x:v>A100</x:v>
      </x:c>
      <x:c r="C6" s="13" t="n">
        <x:v>46266</x:v>
      </x:c>
      <x:c r="D6" s="12" t="str">
        <x:v>เว็บไซต์</x:v>
      </x:c>
      <x:c r="E6" s="12" t="str">
        <x:v>สินค้าA</x:v>
      </x:c>
      <x:c r="F6" s="14" t="n">
        <x:v>2</x:v>
      </x:c>
      <x:c r="G6" s="14" t="n">
        <x:v>150</x:v>
      </x:c>
      <x:c r="H6" s="12" t="str">
        <x:v>paid</x:v>
      </x:c>
      <x:c r="I6" s="15" t="n">
        <x:f>IF(AND(ISNUMBER(F6),ISNUMBER(G6)),F6*G6,"ตรวจข้อมูล")</x:f>
        <x:v>300</x:v>
      </x:c>
      <x:c r="J6" s="15" t="n">
        <x:f>COUNTIFS($B$6:B6,B6)</x:f>
        <x:v>1</x:v>
      </x:c>
      <x:c r="K6" s="2" t="str">
        <x:f>IF(OR(B6="",C6="",D6="",E6="",NOT(ISNUMBER(F6)),NOT(ISNUMBER(G6)),H6=""),"ตรวจข้อมูล",IF(J6&gt;1,"ซ้ำ",IF(H6="cancelled","ยกเลิก",IF(H6="paid","เก็บ","ตรวจสถานะ"))))</x:f>
        <x:v>เก็บ</x:v>
      </x:c>
      <x:c r="L6" s="15" t="n">
        <x:f>IF(K6="เก็บ",I6,0)</x:f>
        <x:v>300</x:v>
      </x:c>
      <x:c r="M6" s="15" t="n">
        <x:f>IF(K6="เก็บ",COUNTIFS($K$6:K6,"เก็บ"),"")</x:f>
        <x:v>1</x:v>
      </x:c>
    </x:row>
    <x:row r="7" ht="26" customHeight="1">
      <x:c r="A7" s="12" t="n">
        <x:v>2</x:v>
      </x:c>
      <x:c r="B7" s="12" t="str">
        <x:v>A101</x:v>
      </x:c>
      <x:c r="C7" s="13" t="n">
        <x:v>46266</x:v>
      </x:c>
      <x:c r="D7" s="12" t="str">
        <x:v>LINE</x:v>
      </x:c>
      <x:c r="E7" s="12" t="str">
        <x:v>สินค้าB</x:v>
      </x:c>
      <x:c r="F7" s="14" t="n">
        <x:v>1</x:v>
      </x:c>
      <x:c r="G7" s="14" t="n">
        <x:v>450</x:v>
      </x:c>
      <x:c r="H7" s="12" t="str">
        <x:v>paid</x:v>
      </x:c>
      <x:c r="I7" s="15" t="n">
        <x:f>IF(AND(ISNUMBER(F7),ISNUMBER(G7)),F7*G7,"ตรวจข้อมูล")</x:f>
        <x:v>450</x:v>
      </x:c>
      <x:c r="J7" s="15" t="n">
        <x:f>COUNTIFS($B$6:B7,B7)</x:f>
        <x:v>1</x:v>
      </x:c>
      <x:c r="K7" s="2" t="str">
        <x:f>IF(OR(B7="",C7="",D7="",E7="",NOT(ISNUMBER(F7)),NOT(ISNUMBER(G7)),H7=""),"ตรวจข้อมูล",IF(J7&gt;1,"ซ้ำ",IF(H7="cancelled","ยกเลิก",IF(H7="paid","เก็บ","ตรวจสถานะ"))))</x:f>
        <x:v>เก็บ</x:v>
      </x:c>
      <x:c r="L7" s="15" t="n">
        <x:f>IF(K7="เก็บ",I7,0)</x:f>
        <x:v>450</x:v>
      </x:c>
      <x:c r="M7" s="15" t="n">
        <x:f>IF(K7="เก็บ",COUNTIFS($K$6:K7,"เก็บ"),"")</x:f>
        <x:v>2</x:v>
      </x:c>
    </x:row>
    <x:row r="8" ht="26" customHeight="1">
      <x:c r="A8" s="12" t="n">
        <x:v>3</x:v>
      </x:c>
      <x:c r="B8" s="12" t="str">
        <x:v>A101</x:v>
      </x:c>
      <x:c r="C8" s="13" t="n">
        <x:v>46266</x:v>
      </x:c>
      <x:c r="D8" s="12" t="str">
        <x:v>LINE</x:v>
      </x:c>
      <x:c r="E8" s="12" t="str">
        <x:v>สินค้าB</x:v>
      </x:c>
      <x:c r="F8" s="14" t="n">
        <x:v>1</x:v>
      </x:c>
      <x:c r="G8" s="14" t="n">
        <x:v>450</x:v>
      </x:c>
      <x:c r="H8" s="12" t="str">
        <x:v>paid</x:v>
      </x:c>
      <x:c r="I8" s="15" t="n">
        <x:f>IF(AND(ISNUMBER(F8),ISNUMBER(G8)),F8*G8,"ตรวจข้อมูล")</x:f>
        <x:v>450</x:v>
      </x:c>
      <x:c r="J8" s="15" t="n">
        <x:f>COUNTIFS($B$6:B8,B8)</x:f>
        <x:v>2</x:v>
      </x:c>
      <x:c r="K8" s="2" t="str">
        <x:f>IF(OR(B8="",C8="",D8="",E8="",NOT(ISNUMBER(F8)),NOT(ISNUMBER(G8)),H8=""),"ตรวจข้อมูล",IF(J8&gt;1,"ซ้ำ",IF(H8="cancelled","ยกเลิก",IF(H8="paid","เก็บ","ตรวจสถานะ"))))</x:f>
        <x:v>ซ้ำ</x:v>
      </x:c>
      <x:c r="L8" s="15" t="n">
        <x:f>IF(K8="เก็บ",I8,0)</x:f>
        <x:v>0</x:v>
      </x:c>
      <x:c r="M8" s="15" t="str">
        <x:f>IF(K8="เก็บ",COUNTIFS($K$6:K8,"เก็บ"),"")</x:f>
      </x:c>
    </x:row>
    <x:row r="9" ht="26" customHeight="1">
      <x:c r="A9" s="12" t="n">
        <x:v>4</x:v>
      </x:c>
      <x:c r="B9" s="12" t="str">
        <x:v>A102</x:v>
      </x:c>
      <x:c r="C9" s="13" t="n">
        <x:v>46267</x:v>
      </x:c>
      <x:c r="D9" s="12" t="str">
        <x:v>เว็บไซต์</x:v>
      </x:c>
      <x:c r="E9" s="12" t="str">
        <x:v>สินค้าA</x:v>
      </x:c>
      <x:c r="F9" s="14" t="n">
        <x:v>1</x:v>
      </x:c>
      <x:c r="G9" s="14" t="n">
        <x:v>150</x:v>
      </x:c>
      <x:c r="H9" s="12" t="str">
        <x:v>cancelled</x:v>
      </x:c>
      <x:c r="I9" s="15" t="n">
        <x:f>IF(AND(ISNUMBER(F9),ISNUMBER(G9)),F9*G9,"ตรวจข้อมูล")</x:f>
        <x:v>150</x:v>
      </x:c>
      <x:c r="J9" s="15" t="n">
        <x:f>COUNTIFS($B$6:B9,B9)</x:f>
        <x:v>1</x:v>
      </x:c>
      <x:c r="K9" s="2" t="str">
        <x:f>IF(OR(B9="",C9="",D9="",E9="",NOT(ISNUMBER(F9)),NOT(ISNUMBER(G9)),H9=""),"ตรวจข้อมูล",IF(J9&gt;1,"ซ้ำ",IF(H9="cancelled","ยกเลิก",IF(H9="paid","เก็บ","ตรวจสถานะ"))))</x:f>
        <x:v>ยกเลิก</x:v>
      </x:c>
      <x:c r="L9" s="15" t="n">
        <x:f>IF(K9="เก็บ",I9,0)</x:f>
        <x:v>0</x:v>
      </x:c>
      <x:c r="M9" s="15" t="str">
        <x:f>IF(K9="เก็บ",COUNTIFS($K$6:K9,"เก็บ"),"")</x:f>
      </x:c>
    </x:row>
    <x:row r="10" ht="26" customHeight="1">
      <x:c r="A10" s="12" t="n">
        <x:v>5</x:v>
      </x:c>
      <x:c r="B10" s="12" t="str">
        <x:v>A103</x:v>
      </x:c>
      <x:c r="C10" s="13" t="n">
        <x:v>46267</x:v>
      </x:c>
      <x:c r="D10" s="12" t="str">
        <x:v>เว็บไซต์</x:v>
      </x:c>
      <x:c r="E10" s="12" t="str">
        <x:v>สินค้าA</x:v>
      </x:c>
      <x:c r="F10" s="14" t="n">
        <x:v>1</x:v>
      </x:c>
      <x:c r="G10" s="14" t="n">
        <x:v>150</x:v>
      </x:c>
      <x:c r="H10" s="12" t="str">
        <x:v>paid</x:v>
      </x:c>
      <x:c r="I10" s="15" t="n">
        <x:f>IF(AND(ISNUMBER(F10),ISNUMBER(G10)),F10*G10,"ตรวจข้อมูล")</x:f>
        <x:v>150</x:v>
      </x:c>
      <x:c r="J10" s="15" t="n">
        <x:f>COUNTIFS($B$6:B10,B10)</x:f>
        <x:v>1</x:v>
      </x:c>
      <x:c r="K10" s="2" t="str">
        <x:f>IF(OR(B10="",C10="",D10="",E10="",NOT(ISNUMBER(F10)),NOT(ISNUMBER(G10)),H10=""),"ตรวจข้อมูล",IF(J10&gt;1,"ซ้ำ",IF(H10="cancelled","ยกเลิก",IF(H10="paid","เก็บ","ตรวจสถานะ"))))</x:f>
        <x:v>เก็บ</x:v>
      </x:c>
      <x:c r="L10" s="15" t="n">
        <x:f>IF(K10="เก็บ",I10,0)</x:f>
        <x:v>150</x:v>
      </x:c>
      <x:c r="M10" s="15" t="n">
        <x:f>IF(K10="เก็บ",COUNTIFS($K$6:K10,"เก็บ"),"")</x:f>
        <x:v>3</x:v>
      </x:c>
    </x:row>
    <x:row r="11" ht="26" customHeight="1">
      <x:c r="A11" s="12" t="n">
        <x:v>6</x:v>
      </x:c>
      <x:c r="B11" s="12" t="str">
        <x:v>A104</x:v>
      </x:c>
      <x:c r="C11" s="13" t="n">
        <x:v>46268</x:v>
      </x:c>
      <x:c r="D11" s="12" t="str">
        <x:v>LINE</x:v>
      </x:c>
      <x:c r="E11" s="12" t="str">
        <x:v>สินค้าB</x:v>
      </x:c>
      <x:c r="F11" s="14" t="n">
        <x:v>1</x:v>
      </x:c>
      <x:c r="G11" s="14" t="n">
        <x:v>300</x:v>
      </x:c>
      <x:c r="H11" s="12" t="str">
        <x:v>paid</x:v>
      </x:c>
      <x:c r="I11" s="15" t="n">
        <x:f>IF(AND(ISNUMBER(F11),ISNUMBER(G11)),F11*G11,"ตรวจข้อมูล")</x:f>
        <x:v>300</x:v>
      </x:c>
      <x:c r="J11" s="15" t="n">
        <x:f>COUNTIFS($B$6:B11,B11)</x:f>
        <x:v>1</x:v>
      </x:c>
      <x:c r="K11" s="2" t="str">
        <x:f>IF(OR(B11="",C11="",D11="",E11="",NOT(ISNUMBER(F11)),NOT(ISNUMBER(G11)),H11=""),"ตรวจข้อมูล",IF(J11&gt;1,"ซ้ำ",IF(H11="cancelled","ยกเลิก",IF(H11="paid","เก็บ","ตรวจสถานะ"))))</x:f>
        <x:v>เก็บ</x:v>
      </x:c>
      <x:c r="L11" s="15" t="n">
        <x:f>IF(K11="เก็บ",I11,0)</x:f>
        <x:v>300</x:v>
      </x:c>
      <x:c r="M11" s="15" t="n">
        <x:f>IF(K11="เก็บ",COUNTIFS($K$6:K11,"เก็บ"),"")</x:f>
        <x:v>4</x:v>
      </x:c>
    </x:row>
    <x:row r="12" ht="26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26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</x:row>
    <x:row r="14" ht="26" customHeight="1">
      <x:c r="A14" s="7" t="str">
        <x:v>วิธีอ่านร่องรอยตรวจสอบ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</x:row>
    <x:row r="15" ht="26" customHeight="1">
      <x:c r="A15" s="2" t="str">
        <x:v>J นับการพบรหัสจากบนลงล่าง เก็บเฉพาะครั้งแรก และตรวจสถานะใน K ก่อนนำยอดเข้า L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</x:row>
    <x:row r="16" ht="26" customHeight="1">
      <x:c r="A16" s="2" t="str">
        <x:v>M ให้ลำดับเฉพาะแถวที่เก็บ เพื่อให้ตารางข้อมูลสะอาดเรียกแถวเหล่านั้นด้วย INDEX และ MATCH</x:v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</x:row>
    <x:row r="17" ht="26" customHeight="1">
      <x:c r="A17" s="2" t="str">
        <x:v>แถวต้นทาง 3: A101 ซ้ำกับแถวต้นทาง 2 จึงตัดออก 450 บาท แถวต้นทาง 4: A102 ยกเลิก จึงตัดออก 150 บาท</x:v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</x:row>
    <x:row r="18" ht="26" customHeight="1">
      <x:c r="A18" s="2" t="str">
        <x:v>อย่าสลับลำดับข้อมูลต้นทางก่อนตรวจ การเก็บรายการแรกในแบบฝึกนี้ยึดลำดับที่ให้มา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</x:row>
    <x:row r="19" ht="26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</x:row>
  </x:sheetData>
  <x:conditionalFormatting sqref="K6:K11">
    <x:cfRule type="containsText" dxfId="0" priority="1" operator="containsText" text="ซ้ำ"/>
    <x:cfRule type="containsText" dxfId="1" priority="2" operator="containsText" text="ยกเลิก"/>
    <x:cfRule type="containsText" dxfId="2" priority="3" operator="containsText" text="ตรวจ"/>
  </x:conditionalFormatting>
  <x:dataValidations count="1">
    <x:dataValidation type="list" sqref="H6:H11">
      <x:formula1>"paid,cancelled"</x:formula1>
    </x:dataValidation>
  </x:dataValidations>
  <x:pageMargins left="0.7" right="0.7" top="0.75" bottom="0.75" header="0.3" footer="0.3"/>
</x:worksheet>
</file>